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172.30.1.20\daie\Analistas 2023\Evidencias GM\BOLETIN\"/>
    </mc:Choice>
  </mc:AlternateContent>
  <xr:revisionPtr revIDLastSave="0" documentId="8_{9C3D078C-41A6-4A4D-AA16-D06B63BBFAF8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Boletin 50" sheetId="1" r:id="rId1"/>
  </sheets>
  <definedNames>
    <definedName name="_xlnm._FilterDatabase" localSheetId="0" hidden="1">'Boletin 50'!$A$87:$B$87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7" i="1" l="1"/>
  <c r="B158" i="1"/>
  <c r="B114" i="1"/>
  <c r="B18" i="1" l="1"/>
  <c r="C9" i="1" s="1"/>
  <c r="C15" i="1" l="1"/>
  <c r="C16" i="1"/>
  <c r="C12" i="1"/>
  <c r="C11" i="1"/>
  <c r="C10" i="1"/>
  <c r="C14" i="1"/>
  <c r="C17" i="1"/>
  <c r="C13" i="1"/>
  <c r="C8" i="1"/>
  <c r="C18" i="1" l="1"/>
  <c r="B61" i="1"/>
  <c r="C60" i="1" l="1"/>
  <c r="C61" i="1"/>
  <c r="C59" i="1"/>
  <c r="B159" i="1" l="1"/>
  <c r="C165" i="1"/>
  <c r="B165" i="1"/>
  <c r="C170" i="1" l="1"/>
  <c r="B170" i="1"/>
  <c r="B133" i="1" l="1"/>
  <c r="B55" i="1"/>
  <c r="C53" i="1" l="1"/>
  <c r="C54" i="1"/>
  <c r="C55" i="1"/>
  <c r="C52" i="1"/>
  <c r="C51" i="1"/>
  <c r="B71" i="1" l="1"/>
  <c r="B48" i="1"/>
  <c r="C47" i="1" s="1"/>
  <c r="B37" i="1"/>
  <c r="C33" i="1" s="1"/>
  <c r="C45" i="1" l="1"/>
  <c r="C48" i="1"/>
  <c r="C46" i="1"/>
  <c r="C34" i="1"/>
  <c r="C35" i="1"/>
  <c r="C32" i="1"/>
  <c r="C36" i="1"/>
</calcChain>
</file>

<file path=xl/sharedStrings.xml><?xml version="1.0" encoding="utf-8"?>
<sst xmlns="http://schemas.openxmlformats.org/spreadsheetml/2006/main" count="109" uniqueCount="63">
  <si>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</si>
  <si>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</si>
  <si>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</si>
  <si>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</si>
  <si>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</si>
  <si>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</si>
  <si>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</si>
  <si>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</si>
  <si>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</si>
  <si>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</si>
  <si>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</si>
  <si>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</si>
  <si>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</si>
  <si>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</si>
  <si>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</si>
  <si>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</si>
  <si>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</si>
  <si>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</si>
  <si>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</si>
  <si>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</si>
  <si>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</si>
  <si>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Compras por Debajo del Umbral</t>
  </si>
  <si>
    <t>SERVIDORES PUBLICOS CAPACITADOS</t>
  </si>
  <si>
    <t>PROVEEDORES CAPACITADOS</t>
  </si>
  <si>
    <t>TOTAL CAPACITADOS</t>
  </si>
  <si>
    <t>Montro contratado por Unidad de Compras</t>
  </si>
  <si>
    <t>Base Legal</t>
  </si>
  <si>
    <t>Solicitudes Atendidas por temas, asuntos, interés del o la solicitante</t>
  </si>
  <si>
    <t>Cantidad</t>
  </si>
  <si>
    <t>Público Meta</t>
  </si>
  <si>
    <t>Cantidad de Personas Capacitadas</t>
  </si>
  <si>
    <t>Monto Contratado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</si>
  <si>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</si>
  <si>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</si>
  <si>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</si>
  <si>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</si>
  <si>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</si>
  <si>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</si>
  <si>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</si>
  <si>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</si>
  <si>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</si>
  <si>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</si>
  <si>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</si>
  <si>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 xml:space="preserve">Sin especificar </t>
  </si>
  <si>
    <t>Licitación Restringida</t>
  </si>
  <si>
    <t>Sorteo de Obras</t>
  </si>
  <si>
    <t>Empresa no acogida a la Ley 187-17</t>
  </si>
  <si>
    <t>Procesos de Excepción Seguridad Nacional</t>
  </si>
  <si>
    <t>Ministerio de Educación</t>
  </si>
  <si>
    <t>SERVIDORES PUBLICOS</t>
  </si>
  <si>
    <t>No Especificada</t>
  </si>
  <si>
    <t>PUERTO PLATA</t>
  </si>
  <si>
    <t>Monitoreo y Análisis de Datos</t>
  </si>
  <si>
    <t>#50</t>
  </si>
  <si>
    <t>T4-2023</t>
  </si>
  <si>
    <t>Ministerio de Salud Pública y Asistencia Social</t>
  </si>
  <si>
    <t>Policia Nacional</t>
  </si>
  <si>
    <t>Empresa de Transmisión Eléctrica Dominicana</t>
  </si>
  <si>
    <t>Plan Asistencia Social de la Presidencia</t>
  </si>
  <si>
    <t>Cumplimiento</t>
  </si>
  <si>
    <t>Jurídico</t>
  </si>
  <si>
    <t>Investigaciones y reclamos</t>
  </si>
  <si>
    <t>Declinadas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</si>
</sst>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0" fillId="0" borderId="0" xfId="0" applyNumberFormat="1"/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</cellXfs>
  <cellStyles count="4">
    <cellStyle name="Accent1" xfId="2" builtinId="29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</a:t>
            </a:r>
            <a:r>
              <a:rPr lang="en-US" sz="1600" baseline="0"/>
              <a:t> octubre - dic</a:t>
            </a:r>
            <a:r>
              <a:rPr lang="en-US" sz="1600" b="1" i="0" u="none" strike="noStrike" baseline="0">
                <a:effectLst/>
              </a:rPr>
              <a:t>iembre </a:t>
            </a:r>
            <a:r>
              <a:rPr lang="en-US" sz="1600"/>
              <a:t>2023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50'!$A$8:$A$17</c:f>
              <c:strCache>
                <c:ptCount val="10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Comparación de Precios</c:v>
                </c:pt>
                <c:pt idx="3">
                  <c:v>Compras Menores</c:v>
                </c:pt>
                <c:pt idx="4">
                  <c:v>Subasta Inversa</c:v>
                </c:pt>
                <c:pt idx="5">
                  <c:v>Procesos de Excepción Seguridad Nacional</c:v>
                </c:pt>
                <c:pt idx="6">
                  <c:v>Compras por Debajo del Umbral</c:v>
                </c:pt>
                <c:pt idx="7">
                  <c:v>Licitación Restringida</c:v>
                </c:pt>
                <c:pt idx="8">
                  <c:v>Sorteo de Obras</c:v>
                </c:pt>
                <c:pt idx="9">
                  <c:v>Licitación Pública Internacional</c:v>
                </c:pt>
              </c:strCache>
            </c:strRef>
          </c:cat>
          <c:val>
            <c:numRef>
              <c:f>'Boletin 50'!$B$8:$B$17</c:f>
              <c:numCache>
                <c:formatCode>#,##0</c:formatCode>
                <c:ptCount val="10"/>
                <c:pt idx="0">
                  <c:v>41675</c:v>
                </c:pt>
                <c:pt idx="1">
                  <c:v>22345</c:v>
                </c:pt>
                <c:pt idx="2">
                  <c:v>8348</c:v>
                </c:pt>
                <c:pt idx="3">
                  <c:v>3509</c:v>
                </c:pt>
                <c:pt idx="4">
                  <c:v>1876</c:v>
                </c:pt>
                <c:pt idx="5">
                  <c:v>1824</c:v>
                </c:pt>
                <c:pt idx="6">
                  <c:v>785</c:v>
                </c:pt>
                <c:pt idx="7">
                  <c:v>712</c:v>
                </c:pt>
                <c:pt idx="8">
                  <c:v>627</c:v>
                </c:pt>
                <c:pt idx="9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</a:t>
            </a:r>
            <a:r>
              <a:rPr lang="es-DO" b="1" baseline="0"/>
              <a:t> octubre - diciembre </a:t>
            </a:r>
            <a:r>
              <a:rPr lang="es-DO" b="1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50'!$A$226:$A$227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50'!$B$226:$B$227</c:f>
              <c:numCache>
                <c:formatCode>General</c:formatCode>
                <c:ptCount val="2"/>
                <c:pt idx="0">
                  <c:v>22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baseline="0">
                <a:effectLst/>
              </a:rPr>
              <a:t>octurbe - diciembre 2023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50'!$A$32:$A$36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PUERTO PLATA</c:v>
                </c:pt>
                <c:pt idx="4">
                  <c:v>No Especificada</c:v>
                </c:pt>
              </c:strCache>
            </c:strRef>
          </c:cat>
          <c:val>
            <c:numRef>
              <c:f>'Boletin 50'!$B$32:$B$36</c:f>
              <c:numCache>
                <c:formatCode>#,##0.00</c:formatCode>
                <c:ptCount val="5"/>
                <c:pt idx="0">
                  <c:v>54469613590.069305</c:v>
                </c:pt>
                <c:pt idx="1">
                  <c:v>14858242797.827707</c:v>
                </c:pt>
                <c:pt idx="2">
                  <c:v>5661226187.7930069</c:v>
                </c:pt>
                <c:pt idx="3">
                  <c:v>1234146921.0600002</c:v>
                </c:pt>
                <c:pt idx="4">
                  <c:v>1068306042.9499997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octubre - diciembre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2023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50'!$A$88:$A$97</c:f>
              <c:strCache>
                <c:ptCount val="10"/>
                <c:pt idx="0">
                  <c:v>Licitación Restringida</c:v>
                </c:pt>
                <c:pt idx="1">
                  <c:v>Licitación Pública Internacional</c:v>
                </c:pt>
                <c:pt idx="2">
                  <c:v>Sorteo de Obras</c:v>
                </c:pt>
                <c:pt idx="3">
                  <c:v>Procesos de Excepción Seguridad Nacional</c:v>
                </c:pt>
                <c:pt idx="4">
                  <c:v>Subasta Inversa</c:v>
                </c:pt>
                <c:pt idx="5">
                  <c:v>Licitación Pública Nacional</c:v>
                </c:pt>
                <c:pt idx="6">
                  <c:v>Procesos de Excepción</c:v>
                </c:pt>
                <c:pt idx="7">
                  <c:v>Comparación de Precios</c:v>
                </c:pt>
                <c:pt idx="8">
                  <c:v>Compras Menores</c:v>
                </c:pt>
                <c:pt idx="9">
                  <c:v>Compras por Debajo del Umbral</c:v>
                </c:pt>
              </c:strCache>
            </c:strRef>
          </c:cat>
          <c:val>
            <c:numRef>
              <c:f>'Boletin 50'!$B$88:$B$97</c:f>
              <c:numCache>
                <c:formatCode>#,##0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18</c:v>
                </c:pt>
                <c:pt idx="3">
                  <c:v>38</c:v>
                </c:pt>
                <c:pt idx="4">
                  <c:v>57</c:v>
                </c:pt>
                <c:pt idx="5">
                  <c:v>857</c:v>
                </c:pt>
                <c:pt idx="6">
                  <c:v>2532</c:v>
                </c:pt>
                <c:pt idx="7">
                  <c:v>2722</c:v>
                </c:pt>
                <c:pt idx="8">
                  <c:v>18576</c:v>
                </c:pt>
                <c:pt idx="9">
                  <c:v>36699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diciembre 2023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50'!$A$129:$A$132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50'!$B$129:$B$132</c:f>
              <c:numCache>
                <c:formatCode>#,##0_ ;\-#,##0\ </c:formatCode>
                <c:ptCount val="4"/>
                <c:pt idx="0">
                  <c:v>53113</c:v>
                </c:pt>
                <c:pt idx="1">
                  <c:v>845</c:v>
                </c:pt>
                <c:pt idx="2">
                  <c:v>14617</c:v>
                </c:pt>
                <c:pt idx="3">
                  <c:v>46815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octubre - diciembre </a:t>
            </a:r>
            <a:r>
              <a:rPr lang="es-DO" sz="1600" b="1"/>
              <a:t>2023</a:t>
            </a:r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50'!$A$157:$A$158</c:f>
              <c:strCache>
                <c:ptCount val="2"/>
                <c:pt idx="0">
                  <c:v>PROVEEDORES CAPACITADOS</c:v>
                </c:pt>
                <c:pt idx="1">
                  <c:v>SERVIDORES PUBLICOS CAPACITADOS</c:v>
                </c:pt>
              </c:strCache>
            </c:strRef>
          </c:cat>
          <c:val>
            <c:numRef>
              <c:f>'Boletin 50'!$B$157:$B$158</c:f>
              <c:numCache>
                <c:formatCode>General</c:formatCode>
                <c:ptCount val="2"/>
                <c:pt idx="0">
                  <c:v>394</c:v>
                </c:pt>
                <c:pt idx="1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octubre - diciembre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50'!$A$195:$A$202</c:f>
              <c:strCache>
                <c:ptCount val="8"/>
                <c:pt idx="0">
                  <c:v>Incompleta</c:v>
                </c:pt>
                <c:pt idx="1">
                  <c:v>Depto. Políticas Normas y Procedimientos</c:v>
                </c:pt>
                <c:pt idx="2">
                  <c:v>Monitoreo y Análisis de Datos</c:v>
                </c:pt>
                <c:pt idx="3">
                  <c:v>Base Legal</c:v>
                </c:pt>
                <c:pt idx="4">
                  <c:v>Cumplimiento</c:v>
                </c:pt>
                <c:pt idx="5">
                  <c:v>Jurídico</c:v>
                </c:pt>
                <c:pt idx="6">
                  <c:v>Investigaciones y reclamos</c:v>
                </c:pt>
                <c:pt idx="7">
                  <c:v>Declinadas</c:v>
                </c:pt>
              </c:strCache>
            </c:strRef>
          </c:cat>
          <c:val>
            <c:numRef>
              <c:f>'Boletin 50'!$B$195:$B$202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50'!$B$110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50'!$A$111:$A$113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50'!$B$111:$B$113</c:f>
              <c:numCache>
                <c:formatCode>#,##0</c:formatCode>
                <c:ptCount val="3"/>
                <c:pt idx="0">
                  <c:v>29849</c:v>
                </c:pt>
                <c:pt idx="1">
                  <c:v>79604</c:v>
                </c:pt>
                <c:pt idx="2">
                  <c:v>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octubre - diciembre </a:t>
            </a:r>
            <a:r>
              <a:rPr lang="en-US" sz="1600" b="1" i="0" u="none" strike="noStrike" baseline="0">
                <a:effectLst/>
              </a:rPr>
              <a:t>2023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50'!$A$66:$A$70</c:f>
              <c:strCache>
                <c:ptCount val="5"/>
                <c:pt idx="0">
                  <c:v>Ministerio de Salud Pública y Asistencia Social</c:v>
                </c:pt>
                <c:pt idx="1">
                  <c:v>Ministerio de Educación</c:v>
                </c:pt>
                <c:pt idx="2">
                  <c:v>Policia Nacional</c:v>
                </c:pt>
                <c:pt idx="3">
                  <c:v>Empresa de Transmisión Eléctrica Dominicana</c:v>
                </c:pt>
                <c:pt idx="4">
                  <c:v>Plan Asistencia Social de la Presidencia</c:v>
                </c:pt>
              </c:strCache>
            </c:strRef>
          </c:cat>
          <c:val>
            <c:numRef>
              <c:f>'Boletin 50'!$B$66:$B$70</c:f>
              <c:numCache>
                <c:formatCode>#,##0.00</c:formatCode>
                <c:ptCount val="5"/>
                <c:pt idx="0">
                  <c:v>8204630663.2357998</c:v>
                </c:pt>
                <c:pt idx="1">
                  <c:v>6044498658.7799997</c:v>
                </c:pt>
                <c:pt idx="2">
                  <c:v>5510710430.9200001</c:v>
                </c:pt>
                <c:pt idx="3">
                  <c:v>5333237170.4424</c:v>
                </c:pt>
                <c:pt idx="4">
                  <c:v>5241581243.2400007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octu</a:t>
            </a:r>
            <a:r>
              <a:rPr lang="en-US" sz="1600" b="1" i="0" u="none" strike="noStrike" baseline="0">
                <a:effectLst/>
              </a:rPr>
              <a:t>bre - diciemrbe </a:t>
            </a:r>
            <a:r>
              <a:rPr lang="es-DO" sz="1600" b="1" i="0" baseline="0">
                <a:effectLst/>
              </a:rPr>
              <a:t>2023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50'!$B$169:$C$169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50'!$B$170:$C$170</c:f>
              <c:numCache>
                <c:formatCode>0%</c:formatCode>
                <c:ptCount val="2"/>
                <c:pt idx="0">
                  <c:v>0.45181347150259066</c:v>
                </c:pt>
                <c:pt idx="1">
                  <c:v>0.54818652849740934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50'!$B$169:$C$169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50'!$C$165</c:f>
              <c:numCache>
                <c:formatCode>General</c:formatCode>
                <c:ptCount val="1"/>
                <c:pt idx="0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26</xdr:row>
      <xdr:rowOff>172810</xdr:rowOff>
    </xdr:from>
    <xdr:to>
      <xdr:col>11</xdr:col>
      <xdr:colOff>27213</xdr:colOff>
      <xdr:row>48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83</xdr:row>
      <xdr:rowOff>83456</xdr:rowOff>
    </xdr:from>
    <xdr:to>
      <xdr:col>9</xdr:col>
      <xdr:colOff>140154</xdr:colOff>
      <xdr:row>103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125</xdr:row>
      <xdr:rowOff>72570</xdr:rowOff>
    </xdr:from>
    <xdr:to>
      <xdr:col>9</xdr:col>
      <xdr:colOff>131990</xdr:colOff>
      <xdr:row>149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152</xdr:row>
      <xdr:rowOff>140155</xdr:rowOff>
    </xdr:from>
    <xdr:to>
      <xdr:col>6</xdr:col>
      <xdr:colOff>481693</xdr:colOff>
      <xdr:row>166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190</xdr:row>
      <xdr:rowOff>36739</xdr:rowOff>
    </xdr:from>
    <xdr:to>
      <xdr:col>11</xdr:col>
      <xdr:colOff>679602</xdr:colOff>
      <xdr:row>219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530110</xdr:colOff>
      <xdr:row>106</xdr:row>
      <xdr:rowOff>176778</xdr:rowOff>
    </xdr:from>
    <xdr:to>
      <xdr:col>8</xdr:col>
      <xdr:colOff>174626</xdr:colOff>
      <xdr:row>124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62</xdr:row>
      <xdr:rowOff>6804</xdr:rowOff>
    </xdr:from>
    <xdr:to>
      <xdr:col>11</xdr:col>
      <xdr:colOff>394607</xdr:colOff>
      <xdr:row>82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167</xdr:row>
      <xdr:rowOff>146504</xdr:rowOff>
    </xdr:from>
    <xdr:to>
      <xdr:col>7</xdr:col>
      <xdr:colOff>462643</xdr:colOff>
      <xdr:row>186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223</xdr:row>
      <xdr:rowOff>138793</xdr:rowOff>
    </xdr:from>
    <xdr:to>
      <xdr:col>6</xdr:col>
      <xdr:colOff>612321</xdr:colOff>
      <xdr:row>241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9"/>
  <sheetViews>
    <sheetView showGridLines="0" tabSelected="1" zoomScale="60" zoomScaleNormal="60" workbookViewId="0">
      <selection activeCell="A3" sqref="A3"/>
    </sheetView>
  </sheetViews>
  <sheetFormatPr defaultColWidth="10.90625" defaultRowHeight="14.5" x14ac:dyDescent="0.35"/>
  <cols>
    <col min="1" max="1" width="65.453125" bestFit="1" customWidth="1"/>
    <col min="2" max="2" width="42.453125" bestFit="1" customWidth="1"/>
    <col min="3" max="3" width="18.26953125" customWidth="1"/>
    <col min="4" max="4" width="41.453125" bestFit="1" customWidth="1"/>
    <col min="5" max="5" width="19.7265625" customWidth="1"/>
    <col min="6" max="6" width="13.1796875" bestFit="1" customWidth="1"/>
    <col min="17" max="17" width="48.26953125" bestFit="1" customWidth="1"/>
  </cols>
  <sheetData>
    <row r="2" spans="1:3" ht="15" thickBot="1" x14ac:dyDescent="0.4"/>
    <row r="3" spans="1:3" ht="23.5" x14ac:dyDescent="0.35">
      <c r="A3" s="43" t="s">
        <v>38</v>
      </c>
      <c r="B3" s="44" t="s">
        <v>53</v>
      </c>
    </row>
    <row r="4" spans="1:3" ht="24" thickBot="1" x14ac:dyDescent="0.4">
      <c r="A4" s="45" t="s">
        <v>34</v>
      </c>
      <c r="B4" s="46" t="s">
        <v>54</v>
      </c>
    </row>
    <row r="7" spans="1:3" x14ac:dyDescent="0.35">
      <c r="A7" s="16" t="s">
        <v>2</v>
      </c>
      <c r="B7" s="16" t="s">
        <v>3</v>
      </c>
      <c r="C7" s="16" t="s">
        <v>33</v>
      </c>
    </row>
    <row r="8" spans="1:3" x14ac:dyDescent="0.35">
      <c r="A8" s="20" t="s">
        <v>14</v>
      </c>
      <c r="B8" s="18">
        <v>41675</v>
      </c>
      <c r="C8" s="19">
        <f>+B8/$B$18</f>
        <v>0.51009167574448289</v>
      </c>
    </row>
    <row r="9" spans="1:3" x14ac:dyDescent="0.35">
      <c r="A9" s="20" t="s">
        <v>15</v>
      </c>
      <c r="B9" s="18">
        <v>22345</v>
      </c>
      <c r="C9" s="19">
        <f t="shared" ref="C9:C17" si="0">+B9/$B$18</f>
        <v>0.27349726441536826</v>
      </c>
    </row>
    <row r="10" spans="1:3" x14ac:dyDescent="0.35">
      <c r="A10" s="20" t="s">
        <v>12</v>
      </c>
      <c r="B10" s="18">
        <v>8348</v>
      </c>
      <c r="C10" s="19">
        <f t="shared" si="0"/>
        <v>0.10217745192837296</v>
      </c>
    </row>
    <row r="11" spans="1:3" x14ac:dyDescent="0.35">
      <c r="A11" s="20" t="s">
        <v>0</v>
      </c>
      <c r="B11" s="18">
        <v>3509</v>
      </c>
      <c r="C11" s="19">
        <f t="shared" si="0"/>
        <v>4.2949290706356107E-2</v>
      </c>
    </row>
    <row r="12" spans="1:3" x14ac:dyDescent="0.35">
      <c r="A12" s="20" t="s">
        <v>39</v>
      </c>
      <c r="B12" s="18">
        <v>1876</v>
      </c>
      <c r="C12" s="19">
        <f t="shared" si="0"/>
        <v>2.2961775253668867E-2</v>
      </c>
    </row>
    <row r="13" spans="1:3" x14ac:dyDescent="0.35">
      <c r="A13" s="20" t="s">
        <v>47</v>
      </c>
      <c r="B13" s="18">
        <v>1824</v>
      </c>
      <c r="C13" s="19">
        <f t="shared" si="0"/>
        <v>2.2325308135763333E-2</v>
      </c>
    </row>
    <row r="14" spans="1:3" x14ac:dyDescent="0.35">
      <c r="A14" s="20" t="s">
        <v>21</v>
      </c>
      <c r="B14" s="18">
        <v>785</v>
      </c>
      <c r="C14" s="19">
        <f t="shared" si="0"/>
        <v>9.6082055299200747E-3</v>
      </c>
    </row>
    <row r="15" spans="1:3" x14ac:dyDescent="0.35">
      <c r="A15" s="20" t="s">
        <v>44</v>
      </c>
      <c r="B15" s="18">
        <v>712</v>
      </c>
      <c r="C15" s="19">
        <f t="shared" si="0"/>
        <v>8.714703614398845E-3</v>
      </c>
    </row>
    <row r="16" spans="1:3" x14ac:dyDescent="0.35">
      <c r="A16" s="20" t="s">
        <v>45</v>
      </c>
      <c r="B16" s="18">
        <v>627</v>
      </c>
      <c r="C16" s="19">
        <f t="shared" si="0"/>
        <v>7.6743246716686458E-3</v>
      </c>
    </row>
    <row r="17" spans="1:4" x14ac:dyDescent="0.35">
      <c r="A17" s="20" t="s">
        <v>13</v>
      </c>
      <c r="B17" s="18">
        <v>93</v>
      </c>
      <c r="C17" s="19">
        <f t="shared" si="0"/>
        <v>1.138296960869512E-3</v>
      </c>
      <c r="D17" s="4"/>
    </row>
    <row r="18" spans="1:4" x14ac:dyDescent="0.35">
      <c r="A18" s="16" t="s">
        <v>1</v>
      </c>
      <c r="B18" s="52">
        <f>SUM(B8:B16)</f>
        <v>81701</v>
      </c>
      <c r="C18" s="54">
        <f>+B18/$B$18</f>
        <v>1</v>
      </c>
      <c r="D18" s="4"/>
    </row>
    <row r="19" spans="1:4" x14ac:dyDescent="0.35">
      <c r="D19" s="4"/>
    </row>
    <row r="20" spans="1:4" x14ac:dyDescent="0.35">
      <c r="D20" s="4"/>
    </row>
    <row r="21" spans="1:4" x14ac:dyDescent="0.35">
      <c r="D21" s="4"/>
    </row>
    <row r="22" spans="1:4" x14ac:dyDescent="0.35">
      <c r="A22" s="1"/>
      <c r="B22" s="51"/>
      <c r="C22" s="14"/>
      <c r="D22" s="4"/>
    </row>
    <row r="23" spans="1:4" x14ac:dyDescent="0.35">
      <c r="A23" s="1"/>
      <c r="B23" s="51"/>
      <c r="C23" s="14"/>
      <c r="D23" s="4"/>
    </row>
    <row r="24" spans="1:4" x14ac:dyDescent="0.35">
      <c r="A24" s="1"/>
      <c r="B24" s="51"/>
      <c r="C24" s="14"/>
      <c r="D24" s="4"/>
    </row>
    <row r="25" spans="1:4" x14ac:dyDescent="0.35">
      <c r="A25" s="1"/>
      <c r="B25" s="51"/>
      <c r="C25" s="14"/>
      <c r="D25" s="4"/>
    </row>
    <row r="26" spans="1:4" x14ac:dyDescent="0.35">
      <c r="A26" s="1"/>
      <c r="C26" s="15"/>
    </row>
    <row r="27" spans="1:4" x14ac:dyDescent="0.35">
      <c r="A27" s="1"/>
      <c r="C27" s="15"/>
    </row>
    <row r="28" spans="1:4" x14ac:dyDescent="0.35">
      <c r="A28" s="1"/>
      <c r="C28" s="15"/>
    </row>
    <row r="29" spans="1:4" x14ac:dyDescent="0.35">
      <c r="C29" s="13"/>
    </row>
    <row r="30" spans="1:4" x14ac:dyDescent="0.35">
      <c r="C30" s="13"/>
    </row>
    <row r="31" spans="1:4" x14ac:dyDescent="0.35">
      <c r="A31" s="6" t="s">
        <v>41</v>
      </c>
      <c r="B31" s="6" t="s">
        <v>31</v>
      </c>
      <c r="C31" s="6" t="s">
        <v>33</v>
      </c>
    </row>
    <row r="32" spans="1:4" x14ac:dyDescent="0.35">
      <c r="A32" s="20" t="s">
        <v>4</v>
      </c>
      <c r="B32" s="21">
        <v>54469613590.069305</v>
      </c>
      <c r="C32" s="22">
        <f>+B32/$B$37</f>
        <v>0.70472934985347169</v>
      </c>
    </row>
    <row r="33" spans="1:3" x14ac:dyDescent="0.35">
      <c r="A33" s="20" t="s">
        <v>5</v>
      </c>
      <c r="B33" s="21">
        <v>14858242797.827707</v>
      </c>
      <c r="C33" s="22">
        <f>+B33/$B$37</f>
        <v>0.19223635154972329</v>
      </c>
    </row>
    <row r="34" spans="1:3" x14ac:dyDescent="0.35">
      <c r="A34" s="20" t="s">
        <v>6</v>
      </c>
      <c r="B34" s="21">
        <v>5661226187.7930069</v>
      </c>
      <c r="C34" s="22">
        <f>+B34/$B$37</f>
        <v>7.3245099198283814E-2</v>
      </c>
    </row>
    <row r="35" spans="1:3" x14ac:dyDescent="0.35">
      <c r="A35" s="20" t="s">
        <v>51</v>
      </c>
      <c r="B35" s="21">
        <v>1234146921.0600002</v>
      </c>
      <c r="C35" s="22">
        <f>+B35/$B$37</f>
        <v>1.5967426606838378E-2</v>
      </c>
    </row>
    <row r="36" spans="1:3" x14ac:dyDescent="0.35">
      <c r="A36" s="20" t="s">
        <v>50</v>
      </c>
      <c r="B36" s="21">
        <v>1068306042.9499997</v>
      </c>
      <c r="C36" s="22">
        <f>+B36/$B$37</f>
        <v>1.3821772791682667E-2</v>
      </c>
    </row>
    <row r="37" spans="1:3" x14ac:dyDescent="0.35">
      <c r="A37" s="6" t="s">
        <v>1</v>
      </c>
      <c r="B37" s="23">
        <f>SUM(B32:B36)</f>
        <v>77291535539.700027</v>
      </c>
      <c r="C37" s="22">
        <v>1</v>
      </c>
    </row>
    <row r="38" spans="1:3" x14ac:dyDescent="0.35">
      <c r="C38" s="13"/>
    </row>
    <row r="39" spans="1:3" x14ac:dyDescent="0.35">
      <c r="A39" s="2"/>
      <c r="C39" s="13"/>
    </row>
    <row r="40" spans="1:3" x14ac:dyDescent="0.35">
      <c r="C40" s="13"/>
    </row>
    <row r="41" spans="1:3" x14ac:dyDescent="0.35">
      <c r="C41" s="13"/>
    </row>
    <row r="42" spans="1:3" x14ac:dyDescent="0.35">
      <c r="C42" s="13"/>
    </row>
    <row r="43" spans="1:3" x14ac:dyDescent="0.35">
      <c r="C43" s="13"/>
    </row>
    <row r="44" spans="1:3" x14ac:dyDescent="0.35">
      <c r="A44" s="6" t="s">
        <v>10</v>
      </c>
      <c r="B44" s="6" t="s">
        <v>31</v>
      </c>
      <c r="C44" s="6" t="s">
        <v>33</v>
      </c>
    </row>
    <row r="45" spans="1:3" x14ac:dyDescent="0.35">
      <c r="A45" s="20" t="s">
        <v>7</v>
      </c>
      <c r="B45" s="24">
        <v>13535317056.180004</v>
      </c>
      <c r="C45" s="19">
        <f>+B45/$B$48</f>
        <v>0.1654690916030975</v>
      </c>
    </row>
    <row r="46" spans="1:3" x14ac:dyDescent="0.35">
      <c r="A46" s="20" t="s">
        <v>8</v>
      </c>
      <c r="B46" s="24">
        <v>68263680069.504906</v>
      </c>
      <c r="C46" s="19">
        <f>+B46/$B$48</f>
        <v>0.83452268489182491</v>
      </c>
    </row>
    <row r="47" spans="1:3" x14ac:dyDescent="0.35">
      <c r="A47" s="20" t="s">
        <v>9</v>
      </c>
      <c r="B47" s="24">
        <v>672680</v>
      </c>
      <c r="C47" s="19">
        <f>+B47/$B$48</f>
        <v>8.2235050776849242E-6</v>
      </c>
    </row>
    <row r="48" spans="1:3" x14ac:dyDescent="0.35">
      <c r="A48" s="6" t="s">
        <v>1</v>
      </c>
      <c r="B48" s="7">
        <f>SUM(B45:B47)</f>
        <v>81799669805.684906</v>
      </c>
      <c r="C48" s="19">
        <f>+B48/$B$48</f>
        <v>1</v>
      </c>
    </row>
    <row r="49" spans="1:3" x14ac:dyDescent="0.35">
      <c r="A49" s="12"/>
      <c r="B49" s="12"/>
      <c r="C49" s="15"/>
    </row>
    <row r="50" spans="1:3" x14ac:dyDescent="0.35">
      <c r="A50" s="16" t="s">
        <v>11</v>
      </c>
      <c r="B50" s="6" t="s">
        <v>31</v>
      </c>
      <c r="C50" s="6" t="s">
        <v>33</v>
      </c>
    </row>
    <row r="51" spans="1:3" x14ac:dyDescent="0.35">
      <c r="A51" s="20" t="s">
        <v>46</v>
      </c>
      <c r="B51" s="24">
        <v>45465523311.205429</v>
      </c>
      <c r="C51" s="19">
        <f>+B51/$B$55</f>
        <v>0.55581548702102102</v>
      </c>
    </row>
    <row r="52" spans="1:3" x14ac:dyDescent="0.35">
      <c r="A52" s="20" t="s">
        <v>16</v>
      </c>
      <c r="B52" s="24">
        <v>7073691042.3736029</v>
      </c>
      <c r="C52" s="19">
        <f>+B52/$B$55</f>
        <v>8.6475789684446885E-2</v>
      </c>
    </row>
    <row r="53" spans="1:3" x14ac:dyDescent="0.35">
      <c r="A53" s="20" t="s">
        <v>32</v>
      </c>
      <c r="B53" s="24">
        <v>28419623970.145809</v>
      </c>
      <c r="C53" s="19">
        <f>+B53/$B$55</f>
        <v>0.3474295683302468</v>
      </c>
    </row>
    <row r="54" spans="1:3" x14ac:dyDescent="0.35">
      <c r="A54" s="20" t="s">
        <v>17</v>
      </c>
      <c r="B54" s="24">
        <v>840831481.95999968</v>
      </c>
      <c r="C54" s="19">
        <f>+B54/$B$55</f>
        <v>1.0279154964285251E-2</v>
      </c>
    </row>
    <row r="55" spans="1:3" x14ac:dyDescent="0.35">
      <c r="A55" s="6" t="s">
        <v>1</v>
      </c>
      <c r="B55" s="7">
        <f>SUM(B51:B54)</f>
        <v>81799669805.684845</v>
      </c>
      <c r="C55" s="19">
        <f>+B55/$B$55</f>
        <v>1</v>
      </c>
    </row>
    <row r="56" spans="1:3" x14ac:dyDescent="0.35">
      <c r="A56" s="12"/>
      <c r="B56" s="12"/>
      <c r="C56" s="12"/>
    </row>
    <row r="57" spans="1:3" x14ac:dyDescent="0.35">
      <c r="A57" s="12"/>
      <c r="B57" s="12"/>
      <c r="C57" s="12"/>
    </row>
    <row r="58" spans="1:3" x14ac:dyDescent="0.35">
      <c r="A58" s="6" t="s">
        <v>42</v>
      </c>
      <c r="B58" s="6" t="s">
        <v>31</v>
      </c>
      <c r="C58" s="6" t="s">
        <v>33</v>
      </c>
    </row>
    <row r="59" spans="1:3" x14ac:dyDescent="0.35">
      <c r="A59" s="20" t="s">
        <v>7</v>
      </c>
      <c r="B59" s="24">
        <v>6116315132.2156105</v>
      </c>
      <c r="C59" s="19">
        <f>+B59/$B$61</f>
        <v>0.21521449891950223</v>
      </c>
    </row>
    <row r="60" spans="1:3" x14ac:dyDescent="0.35">
      <c r="A60" s="20" t="s">
        <v>8</v>
      </c>
      <c r="B60" s="24">
        <v>22303308837.930225</v>
      </c>
      <c r="C60" s="19">
        <f t="shared" ref="C60:C61" si="1">+B60/$B$61</f>
        <v>0.78478550108049783</v>
      </c>
    </row>
    <row r="61" spans="1:3" x14ac:dyDescent="0.35">
      <c r="A61" s="6" t="s">
        <v>1</v>
      </c>
      <c r="B61" s="7">
        <f>SUM(B59:B60)</f>
        <v>28419623970.145836</v>
      </c>
      <c r="C61" s="19">
        <f t="shared" si="1"/>
        <v>1</v>
      </c>
    </row>
    <row r="65" spans="1:5" x14ac:dyDescent="0.35">
      <c r="A65" s="6" t="s">
        <v>25</v>
      </c>
      <c r="B65" s="6" t="s">
        <v>31</v>
      </c>
    </row>
    <row r="66" spans="1:5" x14ac:dyDescent="0.35">
      <c r="A66" s="20" t="s">
        <v>55</v>
      </c>
      <c r="B66" s="21">
        <v>8204630663.2357998</v>
      </c>
    </row>
    <row r="67" spans="1:5" x14ac:dyDescent="0.35">
      <c r="A67" s="20" t="s">
        <v>48</v>
      </c>
      <c r="B67" s="21">
        <v>6044498658.7799997</v>
      </c>
    </row>
    <row r="68" spans="1:5" x14ac:dyDescent="0.35">
      <c r="A68" s="20" t="s">
        <v>56</v>
      </c>
      <c r="B68" s="21">
        <v>5510710430.9200001</v>
      </c>
    </row>
    <row r="69" spans="1:5" x14ac:dyDescent="0.35">
      <c r="A69" s="20" t="s">
        <v>57</v>
      </c>
      <c r="B69" s="21">
        <v>5333237170.4424</v>
      </c>
    </row>
    <row r="70" spans="1:5" x14ac:dyDescent="0.35">
      <c r="A70" s="20" t="s">
        <v>58</v>
      </c>
      <c r="B70" s="21">
        <v>5241581243.2400007</v>
      </c>
    </row>
    <row r="71" spans="1:5" x14ac:dyDescent="0.35">
      <c r="A71" s="6" t="s">
        <v>1</v>
      </c>
      <c r="B71" s="7">
        <f>SUM(B66:B70)</f>
        <v>30334658166.618198</v>
      </c>
    </row>
    <row r="77" spans="1:5" x14ac:dyDescent="0.35">
      <c r="E77" s="3"/>
    </row>
    <row r="78" spans="1:5" x14ac:dyDescent="0.35">
      <c r="E78" s="3"/>
    </row>
    <row r="79" spans="1:5" x14ac:dyDescent="0.35">
      <c r="D79" s="3"/>
      <c r="E79" s="3"/>
    </row>
    <row r="80" spans="1:5" x14ac:dyDescent="0.35">
      <c r="D80" s="3"/>
      <c r="E80" s="3"/>
    </row>
    <row r="81" spans="1:5" x14ac:dyDescent="0.35">
      <c r="D81" s="3"/>
      <c r="E81" s="3"/>
    </row>
    <row r="82" spans="1:5" x14ac:dyDescent="0.35">
      <c r="C82" s="3"/>
      <c r="D82" s="3"/>
      <c r="E82" s="3"/>
    </row>
    <row r="83" spans="1:5" x14ac:dyDescent="0.35">
      <c r="C83" s="3"/>
      <c r="D83" s="3"/>
      <c r="E83" s="3"/>
    </row>
    <row r="84" spans="1:5" x14ac:dyDescent="0.35">
      <c r="D84" s="3"/>
      <c r="E84" s="3"/>
    </row>
    <row r="85" spans="1:5" x14ac:dyDescent="0.35">
      <c r="C85" s="3"/>
      <c r="D85" s="3"/>
      <c r="E85" s="3"/>
    </row>
    <row r="86" spans="1:5" x14ac:dyDescent="0.35">
      <c r="A86" s="3"/>
      <c r="B86" s="3"/>
      <c r="C86" s="3"/>
      <c r="D86" s="3"/>
      <c r="E86" s="3"/>
    </row>
    <row r="87" spans="1:5" x14ac:dyDescent="0.35">
      <c r="A87" s="6" t="s">
        <v>35</v>
      </c>
      <c r="B87" s="6" t="s">
        <v>28</v>
      </c>
      <c r="C87" s="3"/>
      <c r="D87" s="3"/>
      <c r="E87" s="3"/>
    </row>
    <row r="88" spans="1:5" x14ac:dyDescent="0.35">
      <c r="A88" s="20" t="s">
        <v>44</v>
      </c>
      <c r="B88" s="25">
        <v>2</v>
      </c>
      <c r="C88" s="3"/>
      <c r="D88" s="3"/>
      <c r="E88" s="3"/>
    </row>
    <row r="89" spans="1:5" x14ac:dyDescent="0.35">
      <c r="A89" s="20" t="s">
        <v>13</v>
      </c>
      <c r="B89" s="25">
        <v>4</v>
      </c>
      <c r="C89" s="3"/>
      <c r="D89" s="3"/>
      <c r="E89" s="3"/>
    </row>
    <row r="90" spans="1:5" x14ac:dyDescent="0.35">
      <c r="A90" s="20" t="s">
        <v>45</v>
      </c>
      <c r="B90" s="25">
        <v>18</v>
      </c>
      <c r="C90" s="3"/>
      <c r="D90" s="3"/>
      <c r="E90" s="3"/>
    </row>
    <row r="91" spans="1:5" x14ac:dyDescent="0.35">
      <c r="A91" s="20" t="s">
        <v>47</v>
      </c>
      <c r="B91" s="25">
        <v>38</v>
      </c>
      <c r="C91" s="3"/>
      <c r="D91" s="3"/>
      <c r="E91" s="3"/>
    </row>
    <row r="92" spans="1:5" x14ac:dyDescent="0.35">
      <c r="A92" s="20" t="s">
        <v>39</v>
      </c>
      <c r="B92" s="25">
        <v>57</v>
      </c>
      <c r="C92" s="3"/>
      <c r="D92" s="3"/>
      <c r="E92" s="3"/>
    </row>
    <row r="93" spans="1:5" x14ac:dyDescent="0.35">
      <c r="A93" s="20" t="s">
        <v>14</v>
      </c>
      <c r="B93" s="25">
        <v>857</v>
      </c>
      <c r="C93" s="3"/>
      <c r="D93" s="3"/>
      <c r="E93" s="3"/>
    </row>
    <row r="94" spans="1:5" x14ac:dyDescent="0.35">
      <c r="A94" s="20" t="s">
        <v>15</v>
      </c>
      <c r="B94" s="25">
        <v>2532</v>
      </c>
      <c r="C94" s="3"/>
      <c r="D94" s="3"/>
      <c r="E94" s="3"/>
    </row>
    <row r="95" spans="1:5" x14ac:dyDescent="0.35">
      <c r="A95" s="20" t="s">
        <v>12</v>
      </c>
      <c r="B95" s="25">
        <v>2722</v>
      </c>
      <c r="C95" s="3"/>
      <c r="D95" s="3"/>
      <c r="E95" s="3"/>
    </row>
    <row r="96" spans="1:5" x14ac:dyDescent="0.35">
      <c r="A96" s="20" t="s">
        <v>0</v>
      </c>
      <c r="B96" s="25">
        <v>18576</v>
      </c>
      <c r="C96" s="3"/>
      <c r="D96" s="3"/>
      <c r="E96" s="3"/>
    </row>
    <row r="97" spans="1:5" x14ac:dyDescent="0.35">
      <c r="A97" s="20" t="s">
        <v>21</v>
      </c>
      <c r="B97" s="25">
        <v>36699</v>
      </c>
      <c r="C97" s="3"/>
      <c r="D97" s="3"/>
      <c r="E97" s="3"/>
    </row>
    <row r="98" spans="1:5" x14ac:dyDescent="0.35">
      <c r="A98" s="3"/>
      <c r="B98" s="3"/>
      <c r="C98" s="3"/>
      <c r="D98" s="3"/>
      <c r="E98" s="3"/>
    </row>
    <row r="99" spans="1:5" x14ac:dyDescent="0.35">
      <c r="A99" s="3"/>
      <c r="B99" s="3"/>
      <c r="C99" s="3"/>
    </row>
    <row r="100" spans="1:5" x14ac:dyDescent="0.35">
      <c r="A100" s="3"/>
      <c r="B100" s="3"/>
      <c r="C100" s="3"/>
    </row>
    <row r="110" spans="1:5" x14ac:dyDescent="0.35">
      <c r="A110" s="26" t="s">
        <v>36</v>
      </c>
      <c r="B110" s="26" t="s">
        <v>20</v>
      </c>
    </row>
    <row r="111" spans="1:5" x14ac:dyDescent="0.35">
      <c r="A111" s="27" t="s">
        <v>7</v>
      </c>
      <c r="B111" s="28">
        <v>29849</v>
      </c>
    </row>
    <row r="112" spans="1:5" x14ac:dyDescent="0.35">
      <c r="A112" s="27" t="s">
        <v>8</v>
      </c>
      <c r="B112" s="28">
        <v>79604</v>
      </c>
    </row>
    <row r="113" spans="1:9" x14ac:dyDescent="0.35">
      <c r="A113" s="27" t="s">
        <v>9</v>
      </c>
      <c r="B113" s="28">
        <v>5937</v>
      </c>
    </row>
    <row r="114" spans="1:9" x14ac:dyDescent="0.35">
      <c r="A114" s="26" t="s">
        <v>1</v>
      </c>
      <c r="B114" s="29">
        <f>SUM(B111:B113)</f>
        <v>115390</v>
      </c>
    </row>
    <row r="125" spans="1:9" x14ac:dyDescent="0.35">
      <c r="E125" s="1"/>
    </row>
    <row r="126" spans="1:9" x14ac:dyDescent="0.35">
      <c r="E126" s="1"/>
    </row>
    <row r="127" spans="1:9" x14ac:dyDescent="0.35">
      <c r="H127" s="2"/>
      <c r="I127" s="2"/>
    </row>
    <row r="128" spans="1:9" x14ac:dyDescent="0.35">
      <c r="A128" s="16" t="s">
        <v>37</v>
      </c>
      <c r="B128" s="16" t="s">
        <v>28</v>
      </c>
      <c r="H128" s="2"/>
      <c r="I128" s="2"/>
    </row>
    <row r="129" spans="1:9" x14ac:dyDescent="0.35">
      <c r="A129" s="17" t="s">
        <v>46</v>
      </c>
      <c r="B129" s="30">
        <v>53113</v>
      </c>
      <c r="H129" s="2"/>
      <c r="I129" s="2"/>
    </row>
    <row r="130" spans="1:9" x14ac:dyDescent="0.35">
      <c r="A130" s="17" t="s">
        <v>16</v>
      </c>
      <c r="B130" s="30">
        <v>845</v>
      </c>
      <c r="H130" s="2"/>
      <c r="I130" s="2"/>
    </row>
    <row r="131" spans="1:9" x14ac:dyDescent="0.35">
      <c r="A131" s="17" t="s">
        <v>32</v>
      </c>
      <c r="B131" s="30">
        <v>14617</v>
      </c>
      <c r="H131" s="2"/>
      <c r="I131" s="2"/>
    </row>
    <row r="132" spans="1:9" x14ac:dyDescent="0.35">
      <c r="A132" s="17" t="s">
        <v>17</v>
      </c>
      <c r="B132" s="30">
        <v>46815</v>
      </c>
      <c r="E132" s="1"/>
      <c r="H132" s="2"/>
      <c r="I132" s="2"/>
    </row>
    <row r="133" spans="1:9" x14ac:dyDescent="0.35">
      <c r="A133" s="16" t="s">
        <v>20</v>
      </c>
      <c r="B133" s="53">
        <f>SUM(B129:B132)</f>
        <v>115390</v>
      </c>
      <c r="D133" s="1"/>
      <c r="H133" s="2"/>
      <c r="I133" s="2"/>
    </row>
    <row r="134" spans="1:9" x14ac:dyDescent="0.35">
      <c r="D134" s="1"/>
      <c r="H134" s="2"/>
      <c r="I134" s="2"/>
    </row>
    <row r="135" spans="1:9" x14ac:dyDescent="0.35">
      <c r="D135" s="1"/>
    </row>
    <row r="136" spans="1:9" x14ac:dyDescent="0.35">
      <c r="D136" s="1"/>
    </row>
    <row r="137" spans="1:9" x14ac:dyDescent="0.35">
      <c r="D137" s="1"/>
    </row>
    <row r="138" spans="1:9" x14ac:dyDescent="0.35">
      <c r="D138" s="1"/>
    </row>
    <row r="139" spans="1:9" x14ac:dyDescent="0.35">
      <c r="D139" s="1"/>
    </row>
    <row r="140" spans="1:9" x14ac:dyDescent="0.35">
      <c r="D140" s="1"/>
    </row>
    <row r="143" spans="1:9" x14ac:dyDescent="0.35">
      <c r="D143" s="1"/>
    </row>
    <row r="144" spans="1:9" x14ac:dyDescent="0.35">
      <c r="D144" s="1"/>
    </row>
    <row r="145" spans="1:7" x14ac:dyDescent="0.35">
      <c r="D145" s="1"/>
    </row>
    <row r="146" spans="1:7" x14ac:dyDescent="0.35">
      <c r="D146" s="1"/>
      <c r="G146" s="2"/>
    </row>
    <row r="147" spans="1:7" x14ac:dyDescent="0.35">
      <c r="D147" s="1"/>
      <c r="G147" s="2"/>
    </row>
    <row r="148" spans="1:7" x14ac:dyDescent="0.35">
      <c r="D148" s="1"/>
    </row>
    <row r="149" spans="1:7" x14ac:dyDescent="0.35">
      <c r="D149" s="1"/>
      <c r="E149" s="1"/>
    </row>
    <row r="150" spans="1:7" x14ac:dyDescent="0.35">
      <c r="D150" s="1"/>
      <c r="E150" s="1"/>
    </row>
    <row r="151" spans="1:7" x14ac:dyDescent="0.35">
      <c r="D151" s="1"/>
      <c r="E151" s="1"/>
    </row>
    <row r="152" spans="1:7" x14ac:dyDescent="0.35">
      <c r="D152" s="1"/>
      <c r="E152" s="1"/>
    </row>
    <row r="153" spans="1:7" ht="37.5" customHeight="1" x14ac:dyDescent="0.35">
      <c r="E153" s="1"/>
    </row>
    <row r="154" spans="1:7" ht="40.5" customHeight="1" x14ac:dyDescent="0.35">
      <c r="D154" s="5"/>
    </row>
    <row r="155" spans="1:7" ht="36.75" customHeight="1" thickBot="1" x14ac:dyDescent="0.4">
      <c r="D155" s="5"/>
    </row>
    <row r="156" spans="1:7" ht="21.5" thickBot="1" x14ac:dyDescent="0.4">
      <c r="A156" s="31" t="s">
        <v>29</v>
      </c>
      <c r="B156" s="32" t="s">
        <v>30</v>
      </c>
      <c r="D156" s="5"/>
    </row>
    <row r="157" spans="1:7" ht="16" thickBot="1" x14ac:dyDescent="0.4">
      <c r="A157" s="33" t="s">
        <v>23</v>
      </c>
      <c r="B157" s="34">
        <f>+B163+C163</f>
        <v>394</v>
      </c>
    </row>
    <row r="158" spans="1:7" ht="16" thickBot="1" x14ac:dyDescent="0.4">
      <c r="A158" s="33" t="s">
        <v>22</v>
      </c>
      <c r="B158" s="34">
        <f>+B164+C164</f>
        <v>571</v>
      </c>
    </row>
    <row r="159" spans="1:7" ht="16" thickBot="1" x14ac:dyDescent="0.4">
      <c r="A159" s="35" t="s">
        <v>24</v>
      </c>
      <c r="B159" s="36">
        <f>SUM(B157:B158)</f>
        <v>965</v>
      </c>
      <c r="D159" s="5"/>
    </row>
    <row r="160" spans="1:7" x14ac:dyDescent="0.35">
      <c r="D160" s="5"/>
    </row>
    <row r="161" spans="1:4" ht="15" thickBot="1" x14ac:dyDescent="0.4">
      <c r="A161" s="37"/>
      <c r="B161" s="37"/>
      <c r="C161" s="37"/>
      <c r="D161" s="5"/>
    </row>
    <row r="162" spans="1:4" ht="21.5" thickBot="1" x14ac:dyDescent="0.4">
      <c r="A162" s="31" t="s">
        <v>29</v>
      </c>
      <c r="B162" s="32" t="s">
        <v>8</v>
      </c>
      <c r="C162" s="32" t="s">
        <v>7</v>
      </c>
      <c r="D162" s="5"/>
    </row>
    <row r="163" spans="1:4" ht="16" thickBot="1" x14ac:dyDescent="0.4">
      <c r="A163" s="33" t="s">
        <v>23</v>
      </c>
      <c r="B163" s="34">
        <v>248</v>
      </c>
      <c r="C163" s="34">
        <v>146</v>
      </c>
      <c r="D163" s="5"/>
    </row>
    <row r="164" spans="1:4" ht="16" thickBot="1" x14ac:dyDescent="0.4">
      <c r="A164" s="33" t="s">
        <v>49</v>
      </c>
      <c r="B164" s="34">
        <v>188</v>
      </c>
      <c r="C164" s="34">
        <v>383</v>
      </c>
      <c r="D164" s="5"/>
    </row>
    <row r="165" spans="1:4" ht="16" thickBot="1" x14ac:dyDescent="0.4">
      <c r="A165" s="35" t="s">
        <v>24</v>
      </c>
      <c r="B165" s="36">
        <f>SUM(B163:B164)</f>
        <v>436</v>
      </c>
      <c r="C165" s="36">
        <f>SUM(C163:C164)</f>
        <v>529</v>
      </c>
    </row>
    <row r="167" spans="1:4" x14ac:dyDescent="0.35">
      <c r="A167" s="37"/>
      <c r="B167" s="37"/>
      <c r="C167" s="37"/>
    </row>
    <row r="168" spans="1:4" ht="15" thickBot="1" x14ac:dyDescent="0.4">
      <c r="A168" s="37"/>
      <c r="B168" s="37"/>
      <c r="C168" s="37"/>
    </row>
    <row r="169" spans="1:4" ht="15" thickBot="1" x14ac:dyDescent="0.4">
      <c r="A169" s="37"/>
      <c r="B169" s="38" t="s">
        <v>8</v>
      </c>
      <c r="C169" s="32" t="s">
        <v>7</v>
      </c>
    </row>
    <row r="170" spans="1:4" ht="16" thickBot="1" x14ac:dyDescent="0.4">
      <c r="A170" s="37"/>
      <c r="B170" s="39">
        <f>B165/B159</f>
        <v>0.45181347150259066</v>
      </c>
      <c r="C170" s="40">
        <f>C165/B159</f>
        <v>0.54818652849740934</v>
      </c>
    </row>
    <row r="178" ht="27" customHeight="1" x14ac:dyDescent="0.35"/>
    <row r="180" ht="15" customHeight="1" x14ac:dyDescent="0.35"/>
    <row r="183" ht="33.75" customHeight="1" x14ac:dyDescent="0.35"/>
    <row r="187" ht="17.25" customHeight="1" x14ac:dyDescent="0.35"/>
    <row r="189" ht="17.25" customHeight="1" x14ac:dyDescent="0.35"/>
    <row r="190" ht="15" customHeight="1" x14ac:dyDescent="0.35"/>
    <row r="194" spans="1:2" ht="27.5" customHeight="1" x14ac:dyDescent="0.35">
      <c r="A194" s="41" t="s">
        <v>27</v>
      </c>
      <c r="B194" s="42" t="s">
        <v>28</v>
      </c>
    </row>
    <row r="195" spans="1:2" ht="15" thickBot="1" x14ac:dyDescent="0.4">
      <c r="A195" s="49" t="s">
        <v>18</v>
      </c>
      <c r="B195" s="50">
        <v>3</v>
      </c>
    </row>
    <row r="196" spans="1:2" ht="15" thickBot="1" x14ac:dyDescent="0.4">
      <c r="A196" s="49" t="s">
        <v>19</v>
      </c>
      <c r="B196" s="50">
        <v>3</v>
      </c>
    </row>
    <row r="197" spans="1:2" ht="15" thickBot="1" x14ac:dyDescent="0.4">
      <c r="A197" s="49" t="s">
        <v>52</v>
      </c>
      <c r="B197" s="50">
        <v>5</v>
      </c>
    </row>
    <row r="198" spans="1:2" ht="15" thickBot="1" x14ac:dyDescent="0.4">
      <c r="A198" s="49" t="s">
        <v>26</v>
      </c>
      <c r="B198" s="50">
        <v>2</v>
      </c>
    </row>
    <row r="199" spans="1:2" ht="15" thickBot="1" x14ac:dyDescent="0.4">
      <c r="A199" s="49" t="s">
        <v>59</v>
      </c>
      <c r="B199" s="50">
        <v>2</v>
      </c>
    </row>
    <row r="200" spans="1:2" ht="15" thickBot="1" x14ac:dyDescent="0.4">
      <c r="A200" s="49" t="s">
        <v>60</v>
      </c>
      <c r="B200" s="50">
        <v>1</v>
      </c>
    </row>
    <row r="201" spans="1:2" ht="15" thickBot="1" x14ac:dyDescent="0.4">
      <c r="A201" s="49" t="s">
        <v>61</v>
      </c>
      <c r="B201" s="50">
        <v>5</v>
      </c>
    </row>
    <row r="202" spans="1:2" ht="15" thickBot="1" x14ac:dyDescent="0.4">
      <c r="A202" s="49" t="s">
        <v>62</v>
      </c>
      <c r="B202" s="50">
        <v>13</v>
      </c>
    </row>
    <row r="203" spans="1:2" ht="15" thickBot="1" x14ac:dyDescent="0.4">
      <c r="A203" s="49"/>
      <c r="B203" s="50"/>
    </row>
    <row r="204" spans="1:2" ht="15" thickBot="1" x14ac:dyDescent="0.4">
      <c r="A204" s="49"/>
      <c r="B204" s="50"/>
    </row>
    <row r="205" spans="1:2" ht="15" thickBot="1" x14ac:dyDescent="0.4">
      <c r="A205" s="49"/>
      <c r="B205" s="50"/>
    </row>
    <row r="206" spans="1:2" ht="15" thickBot="1" x14ac:dyDescent="0.4">
      <c r="A206" s="49"/>
      <c r="B206" s="50"/>
    </row>
    <row r="218" spans="1:6" x14ac:dyDescent="0.35">
      <c r="D218" s="10"/>
    </row>
    <row r="219" spans="1:6" x14ac:dyDescent="0.35">
      <c r="A219" s="8"/>
      <c r="D219" s="9"/>
      <c r="E219" s="10"/>
    </row>
    <row r="220" spans="1:6" x14ac:dyDescent="0.35">
      <c r="A220" s="9"/>
      <c r="B220" s="9"/>
      <c r="C220" s="9"/>
      <c r="D220" s="11"/>
      <c r="E220" s="9"/>
      <c r="F220" s="10"/>
    </row>
    <row r="221" spans="1:6" x14ac:dyDescent="0.35">
      <c r="A221" s="9"/>
      <c r="C221" s="9"/>
      <c r="D221" s="11"/>
      <c r="E221" s="9"/>
      <c r="F221" s="10"/>
    </row>
    <row r="222" spans="1:6" x14ac:dyDescent="0.35">
      <c r="A222" s="11"/>
      <c r="B222" s="11"/>
      <c r="C222" s="11"/>
      <c r="D222" s="11"/>
      <c r="E222" s="9"/>
      <c r="F222" s="10"/>
    </row>
    <row r="223" spans="1:6" x14ac:dyDescent="0.35">
      <c r="A223" s="11"/>
      <c r="B223" s="11"/>
      <c r="C223" s="11"/>
      <c r="D223" s="11"/>
      <c r="E223" s="9"/>
      <c r="F223" s="10"/>
    </row>
    <row r="224" spans="1:6" x14ac:dyDescent="0.35">
      <c r="A224" s="11"/>
      <c r="B224" s="11"/>
      <c r="C224" s="11"/>
      <c r="D224" s="11"/>
      <c r="E224" s="9"/>
      <c r="F224" s="10"/>
    </row>
    <row r="225" spans="1:6" ht="15" thickBot="1" x14ac:dyDescent="0.4">
      <c r="A225" s="41" t="s">
        <v>40</v>
      </c>
      <c r="B225" s="42" t="s">
        <v>28</v>
      </c>
      <c r="C225" s="11"/>
      <c r="D225" s="11"/>
      <c r="E225" s="9"/>
      <c r="F225" s="10"/>
    </row>
    <row r="226" spans="1:6" ht="15" thickBot="1" x14ac:dyDescent="0.4">
      <c r="A226" s="47" t="s">
        <v>7</v>
      </c>
      <c r="B226" s="48">
        <v>22</v>
      </c>
      <c r="C226" s="11"/>
      <c r="D226" s="11"/>
      <c r="E226" s="9"/>
      <c r="F226" s="10"/>
    </row>
    <row r="227" spans="1:6" ht="15" thickBot="1" x14ac:dyDescent="0.4">
      <c r="A227" s="49" t="s">
        <v>8</v>
      </c>
      <c r="B227" s="50">
        <v>28</v>
      </c>
      <c r="C227" s="11"/>
      <c r="D227" s="9"/>
      <c r="E227" s="9"/>
    </row>
    <row r="228" spans="1:6" ht="15" thickBot="1" x14ac:dyDescent="0.4">
      <c r="A228" s="47" t="s">
        <v>43</v>
      </c>
      <c r="B228" s="48"/>
      <c r="C228" s="11"/>
    </row>
    <row r="229" spans="1:6" x14ac:dyDescent="0.35">
      <c r="A229" s="9"/>
      <c r="B229" s="9"/>
      <c r="C229" s="9"/>
    </row>
  </sheetData>
  <sortState xmlns:xlrd2="http://schemas.microsoft.com/office/spreadsheetml/2017/richdata2" ref="A8:C18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Boletin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Montás</cp:lastModifiedBy>
  <dcterms:created xsi:type="dcterms:W3CDTF">2018-01-05T14:00:40Z</dcterms:created>
  <dcterms:modified xsi:type="dcterms:W3CDTF">2024-01-09T17:49:21Z</dcterms:modified>
</cp:coreProperties>
</file>